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<sst xmlns="http://schemas.openxmlformats.org/spreadsheetml/2006/main" count="116" uniqueCount="85">
  <si>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>Número de Classes</t>
  </si>
  <si>
    <t>Média</t>
  </si>
  <si>
    <t>x</t>
  </si>
  <si>
    <t>Desvio médio absoluto</t>
  </si>
  <si>
    <t>Dmx</t>
  </si>
  <si>
    <t>Quartil</t>
  </si>
  <si>
    <t xml:space="preserve">Intervalo </t>
  </si>
  <si>
    <t>Elemento Mediano</t>
  </si>
  <si>
    <t>Emc</t>
  </si>
  <si>
    <t>Desvio médio mediano</t>
  </si>
  <si>
    <t>Dme</t>
  </si>
  <si>
    <t>Decil</t>
  </si>
  <si>
    <t>Valor Inicial</t>
  </si>
  <si>
    <t>Mediana</t>
  </si>
  <si>
    <t>Me</t>
  </si>
  <si>
    <t>Curva</t>
  </si>
  <si>
    <t>Centil</t>
  </si>
  <si>
    <t>classes</t>
  </si>
  <si>
    <t>fi</t>
  </si>
  <si>
    <t>xi</t>
  </si>
  <si>
    <t>fr</t>
  </si>
  <si>
    <t>fr%</t>
  </si>
  <si>
    <t>fac</t>
  </si>
  <si>
    <t>Fac%</t>
  </si>
  <si>
    <t>fi . xi</t>
  </si>
  <si>
    <t>li</t>
  </si>
  <si>
    <t>faa</t>
  </si>
  <si>
    <t>fime</t>
  </si>
  <si>
    <t>|xi-x|</t>
  </si>
  <si>
    <t>fi.|xi-x|</t>
  </si>
  <si>
    <t>|xi-me|</t>
  </si>
  <si>
    <t>fi.|xi-me|</t>
  </si>
  <si>
    <t>fiqi</t>
  </si>
  <si>
    <t>fidi</t>
  </si>
  <si>
    <t>fici</t>
  </si>
  <si>
    <t>li (q)</t>
  </si>
  <si>
    <t>li (d)</t>
  </si>
  <si>
    <t>li (c)</t>
  </si>
  <si>
    <t>faa (q)</t>
  </si>
  <si>
    <t>faa (d)</t>
  </si>
  <si>
    <t>faa (c)</t>
  </si>
  <si>
    <t>C</t>
  </si>
  <si>
    <t>D</t>
  </si>
  <si>
    <t>Q</t>
  </si>
  <si>
    <t>M</t>
  </si>
  <si>
    <t>Inicio</t>
  </si>
  <si>
    <t>Final</t>
  </si>
  <si>
    <t>Σ</t>
  </si>
  <si>
    <t>Intervalo Classes</t>
  </si>
  <si>
    <t>Ponto Médio</t>
  </si>
  <si>
    <t>Frequência Relativa</t>
  </si>
  <si>
    <t>Média Aritimética Ponderada</t>
  </si>
  <si>
    <t>Σfi.xi</t>
  </si>
  <si>
    <t>Eme =</t>
  </si>
  <si>
    <t>n</t>
  </si>
  <si>
    <t>Eqi =</t>
  </si>
  <si>
    <t>i . n</t>
  </si>
  <si>
    <t>Cdi =</t>
  </si>
  <si>
    <t>Ls</t>
  </si>
  <si>
    <t>Σfi</t>
  </si>
  <si>
    <t>Me =</t>
  </si>
  <si>
    <t>Li +</t>
  </si>
  <si>
    <t xml:space="preserve">     (Eme - faa).h</t>
  </si>
  <si>
    <t>Qi =</t>
  </si>
  <si>
    <t xml:space="preserve">   (Eqi - faa).h</t>
  </si>
  <si>
    <t>Ci =</t>
  </si>
  <si>
    <t xml:space="preserve">   (Edi - faa).h</t>
  </si>
  <si>
    <t>h =</t>
  </si>
  <si>
    <t>12 - 2</t>
  </si>
  <si>
    <t>xi =</t>
  </si>
  <si>
    <t>2 + 4</t>
  </si>
  <si>
    <t xml:space="preserve">fr = </t>
  </si>
  <si>
    <t>x =</t>
  </si>
  <si>
    <t>1+3,3.Log40</t>
  </si>
  <si>
    <t>Moda</t>
  </si>
  <si>
    <t>Mo =</t>
  </si>
  <si>
    <t xml:space="preserve">li + </t>
  </si>
  <si>
    <t>Δ¹  .  h</t>
  </si>
  <si>
    <t>Edi =</t>
  </si>
  <si>
    <t>Δ¹ + Δ²</t>
  </si>
  <si>
    <t>Di =</t>
  </si>
  <si>
    <t>Dmx =</t>
  </si>
  <si>
    <t>Σfi .</t>
  </si>
  <si>
    <t>|xi - x|</t>
  </si>
  <si>
    <t>|xi - me|</t>
  </si>
</sst>
</file>

<file path=xl/styles.xml><?xml version="1.0" encoding="utf-8"?>
<styleSheet xmlns="http://schemas.openxmlformats.org/spreadsheetml/2006/main">
  <numFmts count="1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290" formatCode="_(* #,##0_);_(* \(#,##0\);_(* &quot;-&quot;??_);_(@_)"/>
  </numFmts>
  <fonts count="11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Tahoma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9"/>
      <name val="Arial"/>
      <family val="0"/>
    </font>
    <font>
      <b/>
      <sz val="14"/>
      <color indexed="8"/>
      <name val="Script MT Bold"/>
      <family val="4"/>
    </font>
    <font>
      <b/>
      <sz val="12"/>
      <color indexed="8"/>
      <name val="Tahoma"/>
      <family val="2"/>
    </font>
    <font>
      <sz val="8"/>
      <name val="Tahoma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0" fontId="6" fillId="2" borderId="1" xfId="0" applyFont="1" applyFill="1" applyBorder="1" applyAlignment="1">
      <alignment/>
    </xf>
    <xf numFmtId="0" fontId="8" fillId="2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/>
    </xf>
    <xf numFmtId="43" fontId="5" fillId="0" borderId="1" xfId="0" applyNumberFormat="1" applyFont="1" applyBorder="1" applyAlignment="1">
      <alignment/>
    </xf>
    <xf numFmtId="290" fontId="5" fillId="0" borderId="1" xfId="0" applyNumberFormat="1" applyFont="1" applyBorder="1" applyAlignment="1">
      <alignment/>
    </xf>
    <xf numFmtId="0" fontId="8" fillId="2" borderId="2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center"/>
    </xf>
    <xf numFmtId="0" fontId="5" fillId="0" borderId="2" xfId="0" applyFont="1" applyBorder="1" applyAlignment="1">
      <alignment/>
    </xf>
    <xf numFmtId="0" fontId="5" fillId="0" borderId="2" xfId="0" applyFont="1" applyBorder="1" applyAlignment="1">
      <alignment horizontal="center"/>
    </xf>
    <xf numFmtId="0" fontId="5" fillId="3" borderId="2" xfId="0" applyFont="1" applyFill="1" applyBorder="1" applyAlignment="1">
      <alignment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5" fillId="0" borderId="10" xfId="0" applyFont="1" applyBorder="1" applyAlignment="1">
      <alignment/>
    </xf>
    <xf numFmtId="9" fontId="5" fillId="0" borderId="4" xfId="0" applyNumberFormat="1" applyFont="1" applyBorder="1" applyAlignment="1">
      <alignment/>
    </xf>
    <xf numFmtId="0" fontId="5" fillId="0" borderId="10" xfId="0" applyFont="1" applyBorder="1" applyAlignment="1">
      <alignment horizontal="center"/>
    </xf>
    <xf numFmtId="0" fontId="8" fillId="0" borderId="0" xfId="0" applyFont="1" applyAlignment="1">
      <alignment horizontal="center" vertic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8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9" fillId="2" borderId="5" xfId="0" applyFont="1" applyFill="1" applyBorder="1" applyAlignment="1">
      <alignment/>
    </xf>
    <xf numFmtId="0" fontId="9" fillId="2" borderId="14" xfId="0" applyFont="1" applyFill="1" applyBorder="1" applyAlignment="1">
      <alignment/>
    </xf>
    <xf numFmtId="0" fontId="4" fillId="0" borderId="0" xfId="0" applyFont="1" applyAlignment="1">
      <alignment horizontal="center"/>
    </xf>
    <xf numFmtId="290" fontId="4" fillId="0" borderId="8" xfId="0" applyNumberFormat="1" applyFont="1" applyBorder="1" applyAlignment="1">
      <alignment horizontal="center"/>
    </xf>
    <xf numFmtId="290" fontId="4" fillId="0" borderId="0" xfId="0" applyNumberFormat="1" applyFont="1" applyAlignment="1">
      <alignment horizontal="center"/>
    </xf>
    <xf numFmtId="0" fontId="9" fillId="2" borderId="6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0" borderId="8" xfId="0" applyFont="1" applyBorder="1" applyAlignment="1">
      <alignment/>
    </xf>
    <xf numFmtId="0" fontId="8" fillId="0" borderId="8" xfId="0" applyFont="1" applyBorder="1" applyAlignment="1">
      <alignment horizontal="center" vertical="center"/>
    </xf>
    <xf numFmtId="0" fontId="4" fillId="2" borderId="6" xfId="0" applyFont="1" applyFill="1" applyBorder="1" applyAlignment="1">
      <alignment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/>
    </xf>
    <xf numFmtId="0" fontId="8" fillId="0" borderId="8" xfId="0" applyFont="1" applyBorder="1" applyAlignment="1">
      <alignment horizontal="right" vertic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4" fillId="0" borderId="1" xfId="0" applyFont="1" applyBorder="1" applyAlignment="1">
      <alignment/>
    </xf>
    <xf numFmtId="2" fontId="5" fillId="0" borderId="1" xfId="0" applyNumberFormat="1" applyFont="1" applyBorder="1" applyAlignment="1">
      <alignment/>
    </xf>
    <xf numFmtId="43" fontId="5" fillId="0" borderId="1" xfId="18" applyFont="1" applyBorder="1" applyAlignment="1">
      <alignment/>
    </xf>
    <xf numFmtId="43" fontId="5" fillId="0" borderId="1" xfId="18" applyFont="1" applyBorder="1" applyAlignment="1" quotePrefix="1">
      <alignment/>
    </xf>
    <xf numFmtId="43" fontId="5" fillId="0" borderId="2" xfId="18" applyFont="1" applyBorder="1" applyAlignment="1">
      <alignment/>
    </xf>
    <xf numFmtId="43" fontId="5" fillId="0" borderId="2" xfId="18" applyFont="1" applyBorder="1" applyAlignment="1" quotePrefix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AF45"/>
  <sheetViews>
    <sheetView tabSelected="1" workbookViewId="0" topLeftCell="E1">
      <selection activeCell="E1" sqref="E1"/>
    </sheetView>
  </sheetViews>
  <sheetFormatPr defaultColWidth="9.140625" defaultRowHeight="12.75"/>
  <cols>
    <col min="1" max="2" width="0.71875" style="0" hidden="1" customWidth="1"/>
    <col min="3" max="4" width="3.7109375" style="0" hidden="1" customWidth="1"/>
    <col min="5" max="5" width="0.42578125" style="0" customWidth="1"/>
    <col min="6" max="8" width="10.7109375" style="0" customWidth="1"/>
    <col min="9" max="31" width="12.7109375" style="0" customWidth="1"/>
    <col min="32" max="16384" width="8.421875" style="0" bestFit="1" customWidth="1"/>
  </cols>
  <sheetData>
    <row r="2" spans="6:22" ht="15" customHeight="1">
      <c r="F2" s="4" t="s">
        <v>0</v>
      </c>
      <c r="G2" s="4"/>
      <c r="H2" s="6"/>
      <c r="J2" s="11" t="s">
        <v>1</v>
      </c>
      <c r="K2" s="12"/>
      <c r="L2" s="5" t="s">
        <v>2</v>
      </c>
      <c r="M2" s="7" t="e">
        <f>+O22/I22</f>
        <v>#DIV/0!</v>
      </c>
      <c r="O2" s="4" t="s">
        <v>3</v>
      </c>
      <c r="P2" s="10"/>
      <c r="Q2" s="5" t="s">
        <v>4</v>
      </c>
      <c r="R2" s="7" t="e">
        <f>+T22/I22</f>
        <v>#DIV/0!</v>
      </c>
      <c r="S2" s="3">
        <f>(+T2*$I$22)/4</f>
        <v>0</v>
      </c>
      <c r="T2" s="6"/>
      <c r="U2" s="4" t="s">
        <v>5</v>
      </c>
      <c r="V2" s="53" t="e">
        <f>+Z22+(((S2-AC22)*H3)/W22)</f>
        <v>#DIV/0!</v>
      </c>
    </row>
    <row r="3" spans="6:22" ht="15" customHeight="1">
      <c r="F3" s="4" t="s">
        <v>6</v>
      </c>
      <c r="G3" s="4"/>
      <c r="H3" s="6"/>
      <c r="J3" s="11" t="s">
        <v>7</v>
      </c>
      <c r="K3" s="12"/>
      <c r="L3" s="5" t="s">
        <v>8</v>
      </c>
      <c r="M3" s="8">
        <f>+I22/2</f>
        <v>0</v>
      </c>
      <c r="O3" s="49" t="s">
        <v>9</v>
      </c>
      <c r="P3" s="9"/>
      <c r="Q3" s="9" t="s">
        <v>10</v>
      </c>
      <c r="R3" s="7" t="e">
        <f>+V22/I22</f>
        <v>#DIV/0!</v>
      </c>
      <c r="S3" s="3">
        <f>(+T3*$I$22)/10</f>
        <v>0</v>
      </c>
      <c r="T3" s="6"/>
      <c r="U3" s="4" t="s">
        <v>11</v>
      </c>
      <c r="V3" s="53" t="e">
        <f>+AA22+(((S3-AD22)*H3)/X22)</f>
        <v>#DIV/0!</v>
      </c>
    </row>
    <row r="4" spans="6:22" ht="15" customHeight="1">
      <c r="F4" s="4" t="s">
        <v>12</v>
      </c>
      <c r="G4" s="4"/>
      <c r="H4" s="6"/>
      <c r="J4" s="11" t="s">
        <v>13</v>
      </c>
      <c r="K4" s="12"/>
      <c r="L4" s="5" t="s">
        <v>14</v>
      </c>
      <c r="M4" s="7" t="e">
        <f>+P22+(((+M3-Q22)*H3)/R22)</f>
        <v>#DIV/0!</v>
      </c>
      <c r="O4" s="50" t="s">
        <v>15</v>
      </c>
      <c r="P4" s="21"/>
      <c r="Q4" s="51"/>
      <c r="R4" s="52" t="e">
        <f>IF(R2=R3,"Simétrica","Assimétrica")</f>
        <v>#DIV/0!</v>
      </c>
      <c r="S4" s="3">
        <f>(+T4*$I$22)/100</f>
        <v>0</v>
      </c>
      <c r="T4" s="6"/>
      <c r="U4" s="4" t="s">
        <v>16</v>
      </c>
      <c r="V4" s="53" t="e">
        <f>+AB22+(((S4-AE22)*H3)/Y22)</f>
        <v>#DIV/0!</v>
      </c>
    </row>
    <row r="6" spans="6:31" ht="12.75" customHeight="1">
      <c r="F6" s="13" t="s">
        <v>17</v>
      </c>
      <c r="G6" s="14"/>
      <c r="H6" s="14"/>
      <c r="I6" s="9" t="s">
        <v>18</v>
      </c>
      <c r="J6" s="9" t="s">
        <v>19</v>
      </c>
      <c r="K6" s="9" t="s">
        <v>20</v>
      </c>
      <c r="L6" s="9" t="s">
        <v>21</v>
      </c>
      <c r="M6" s="9" t="s">
        <v>22</v>
      </c>
      <c r="N6" s="9" t="s">
        <v>23</v>
      </c>
      <c r="O6" s="9" t="s">
        <v>24</v>
      </c>
      <c r="P6" s="9" t="s">
        <v>25</v>
      </c>
      <c r="Q6" s="9" t="s">
        <v>26</v>
      </c>
      <c r="R6" s="9" t="s">
        <v>27</v>
      </c>
      <c r="S6" s="9" t="s">
        <v>28</v>
      </c>
      <c r="T6" s="9" t="s">
        <v>29</v>
      </c>
      <c r="U6" s="9" t="s">
        <v>30</v>
      </c>
      <c r="V6" s="9" t="s">
        <v>31</v>
      </c>
      <c r="W6" s="9" t="s">
        <v>32</v>
      </c>
      <c r="X6" s="9" t="s">
        <v>33</v>
      </c>
      <c r="Y6" s="9" t="s">
        <v>34</v>
      </c>
      <c r="Z6" s="9" t="s">
        <v>35</v>
      </c>
      <c r="AA6" s="9" t="s">
        <v>36</v>
      </c>
      <c r="AB6" s="9" t="s">
        <v>37</v>
      </c>
      <c r="AC6" s="9" t="s">
        <v>38</v>
      </c>
      <c r="AD6" s="9" t="s">
        <v>39</v>
      </c>
      <c r="AE6" s="9" t="s">
        <v>40</v>
      </c>
    </row>
    <row r="7" spans="1:31" ht="12.75" customHeight="1">
      <c r="A7" t="s">
        <v>41</v>
      </c>
      <c r="B7" t="s">
        <v>42</v>
      </c>
      <c r="C7" t="s">
        <v>43</v>
      </c>
      <c r="D7" s="3" t="s">
        <v>44</v>
      </c>
      <c r="F7" s="15" t="s">
        <v>45</v>
      </c>
      <c r="G7" s="16"/>
      <c r="H7" s="16" t="s">
        <v>46</v>
      </c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</row>
    <row r="8" spans="1:31" ht="12.75">
      <c r="A8">
        <f>IF($M8&gt;=+S4,1,0)</f>
        <v>1</v>
      </c>
      <c r="B8">
        <f>IF($M8&gt;=+S3,1,0)</f>
        <v>1</v>
      </c>
      <c r="C8">
        <f>IF($M8&gt;=+S2,1,0)</f>
        <v>1</v>
      </c>
      <c r="D8">
        <f>IF(M8&gt;=$M$3,1,0)</f>
        <v>1</v>
      </c>
      <c r="E8">
        <v>1</v>
      </c>
      <c r="F8" s="1">
        <f>IF(E8&lt;=$H$2,+$H$4,0)</f>
        <v>0</v>
      </c>
      <c r="G8" s="2">
        <f aca="true" t="shared" si="0" ref="G8:G21">IF(E8&lt;$H$2,"|------",IF(E8=$H$2,"|------|",""))</f>
      </c>
      <c r="H8" s="1">
        <f aca="true" t="shared" si="1" ref="H8:H21">IF(E8&lt;=$H$2,+F8+$H$3,0)</f>
        <v>0</v>
      </c>
      <c r="I8" s="6"/>
      <c r="J8" s="54">
        <f aca="true" t="shared" si="2" ref="J8:J21">IF(I8=0,0,(+H8+F8)/2)</f>
        <v>0</v>
      </c>
      <c r="K8" s="54" t="e">
        <f aca="true" t="shared" si="3" ref="K8:K21">+I8/$I$22</f>
        <v>#DIV/0!</v>
      </c>
      <c r="L8" s="54" t="e">
        <f aca="true" t="shared" si="4" ref="L8:L21">+K8</f>
        <v>#DIV/0!</v>
      </c>
      <c r="M8" s="54">
        <f>+I8</f>
        <v>0</v>
      </c>
      <c r="N8" s="55">
        <f aca="true" t="shared" si="5" ref="N8:N21">IF(+M8&gt;0,+M8/$I$22,0)</f>
        <v>0</v>
      </c>
      <c r="O8" s="54">
        <f aca="true" t="shared" si="6" ref="O8:O21">+I8*J8</f>
        <v>0</v>
      </c>
      <c r="P8" s="54">
        <f aca="true" t="shared" si="7" ref="P8:P21">IF(D8=1,F8,0)</f>
        <v>0</v>
      </c>
      <c r="Q8" s="54">
        <f aca="true" t="shared" si="8" ref="Q8:Q21">IF(P9&gt;0,M8,0)</f>
        <v>0</v>
      </c>
      <c r="R8" s="54">
        <f aca="true" t="shared" si="9" ref="R8:R21">IF(P8&gt;0,I8,0)</f>
        <v>0</v>
      </c>
      <c r="S8" s="54">
        <f aca="true" t="shared" si="10" ref="S8:S21">IF(J8=0,0,ABS(+J8-$M$2))</f>
        <v>0</v>
      </c>
      <c r="T8" s="54">
        <f aca="true" t="shared" si="11" ref="T8:T21">+S8*I8</f>
        <v>0</v>
      </c>
      <c r="U8" s="54">
        <f aca="true" t="shared" si="12" ref="U8:U21">IF(J8=0,0,ABS(+J8-$M$4))</f>
        <v>0</v>
      </c>
      <c r="V8" s="54">
        <f aca="true" t="shared" si="13" ref="V8:V21">+U8*I8</f>
        <v>0</v>
      </c>
      <c r="W8" s="54">
        <f aca="true" t="shared" si="14" ref="W8:W21">IF($C8&gt;0,$I8,0)</f>
        <v>0</v>
      </c>
      <c r="X8" s="54">
        <f aca="true" t="shared" si="15" ref="X8:X21">IF($B8&gt;0,$I8,0)</f>
        <v>0</v>
      </c>
      <c r="Y8" s="54">
        <f aca="true" t="shared" si="16" ref="Y8:Y21">IF($A8&gt;0,$I8,0)</f>
        <v>0</v>
      </c>
      <c r="Z8" s="54">
        <f aca="true" t="shared" si="17" ref="Z8:Z21">IF($C8&gt;0,$F8,0)</f>
        <v>0</v>
      </c>
      <c r="AA8" s="54">
        <f aca="true" t="shared" si="18" ref="AA8:AA21">IF($B8&gt;0,$F8,0)</f>
        <v>0</v>
      </c>
      <c r="AB8" s="54">
        <f aca="true" t="shared" si="19" ref="AB8:AB21">IF($A8&gt;0,$F8,0)</f>
        <v>0</v>
      </c>
      <c r="AC8" s="54">
        <f aca="true" t="shared" si="20" ref="AC8:AC21">IF(W9&gt;0,$M8,0)</f>
        <v>0</v>
      </c>
      <c r="AD8" s="54">
        <f aca="true" t="shared" si="21" ref="AD8:AD21">IF(X9&gt;0,$M8,0)</f>
        <v>0</v>
      </c>
      <c r="AE8" s="54">
        <f aca="true" t="shared" si="22" ref="AE8:AE21">IF(Y9&gt;0,$M8,0)</f>
        <v>0</v>
      </c>
    </row>
    <row r="9" spans="1:31" ht="12.75">
      <c r="A9">
        <f>IF(A8=1,0,IF($M9&gt;=$S$4,1,0))</f>
        <v>0</v>
      </c>
      <c r="B9">
        <f>IF(B8=1,0,IF($M9&gt;=$S$3,1,0))</f>
        <v>0</v>
      </c>
      <c r="C9">
        <f>IF(C8=1,0,IF($M9&gt;=$S$2,1,0))</f>
        <v>0</v>
      </c>
      <c r="D9">
        <f>IF(D8=1,0,IF(M9&gt;=$M$3,1,0))</f>
        <v>0</v>
      </c>
      <c r="E9">
        <v>2</v>
      </c>
      <c r="F9" s="1">
        <f aca="true" t="shared" si="23" ref="F9:F21">IF(E9&lt;=$H$2,+H8,0)</f>
        <v>0</v>
      </c>
      <c r="G9" s="2">
        <f t="shared" si="0"/>
      </c>
      <c r="H9" s="1">
        <f t="shared" si="1"/>
        <v>0</v>
      </c>
      <c r="I9" s="6"/>
      <c r="J9" s="54">
        <f t="shared" si="2"/>
        <v>0</v>
      </c>
      <c r="K9" s="54" t="e">
        <f t="shared" si="3"/>
        <v>#DIV/0!</v>
      </c>
      <c r="L9" s="54" t="e">
        <f t="shared" si="4"/>
        <v>#DIV/0!</v>
      </c>
      <c r="M9" s="54">
        <f>IF(+J9&gt;0,M8+I9,0)</f>
        <v>0</v>
      </c>
      <c r="N9" s="55">
        <f t="shared" si="5"/>
        <v>0</v>
      </c>
      <c r="O9" s="54">
        <f t="shared" si="6"/>
        <v>0</v>
      </c>
      <c r="P9" s="54">
        <f t="shared" si="7"/>
        <v>0</v>
      </c>
      <c r="Q9" s="54">
        <f t="shared" si="8"/>
        <v>0</v>
      </c>
      <c r="R9" s="54">
        <f t="shared" si="9"/>
        <v>0</v>
      </c>
      <c r="S9" s="54">
        <f t="shared" si="10"/>
        <v>0</v>
      </c>
      <c r="T9" s="54">
        <f t="shared" si="11"/>
        <v>0</v>
      </c>
      <c r="U9" s="54">
        <f t="shared" si="12"/>
        <v>0</v>
      </c>
      <c r="V9" s="54">
        <f t="shared" si="13"/>
        <v>0</v>
      </c>
      <c r="W9" s="54">
        <f t="shared" si="14"/>
        <v>0</v>
      </c>
      <c r="X9" s="54">
        <f t="shared" si="15"/>
        <v>0</v>
      </c>
      <c r="Y9" s="54">
        <f t="shared" si="16"/>
        <v>0</v>
      </c>
      <c r="Z9" s="54">
        <f t="shared" si="17"/>
        <v>0</v>
      </c>
      <c r="AA9" s="54">
        <f t="shared" si="18"/>
        <v>0</v>
      </c>
      <c r="AB9" s="54">
        <f t="shared" si="19"/>
        <v>0</v>
      </c>
      <c r="AC9" s="54">
        <f t="shared" si="20"/>
        <v>0</v>
      </c>
      <c r="AD9" s="54">
        <f t="shared" si="21"/>
        <v>0</v>
      </c>
      <c r="AE9" s="54">
        <f t="shared" si="22"/>
        <v>0</v>
      </c>
    </row>
    <row r="10" spans="1:31" ht="12.75">
      <c r="A10">
        <f>IF(SUM(A8:A9)=1,0,IF($M10&gt;=$S$4,1,0))</f>
        <v>0</v>
      </c>
      <c r="B10">
        <f>IF(SUM(B8:B9)=1,0,IF($M10&gt;=$S$3,1,0))</f>
        <v>0</v>
      </c>
      <c r="C10">
        <f>IF(SUM(C8:C9)=1,0,IF($M10&gt;=$S$2,1,0))</f>
        <v>0</v>
      </c>
      <c r="D10">
        <f>IF(SUM(D8:D9)=1,0,IF(M10&gt;=$M$3,1,0))</f>
        <v>0</v>
      </c>
      <c r="E10">
        <v>3</v>
      </c>
      <c r="F10" s="1">
        <f t="shared" si="23"/>
        <v>0</v>
      </c>
      <c r="G10" s="2">
        <f t="shared" si="0"/>
      </c>
      <c r="H10" s="1">
        <f t="shared" si="1"/>
        <v>0</v>
      </c>
      <c r="I10" s="6"/>
      <c r="J10" s="54">
        <f t="shared" si="2"/>
        <v>0</v>
      </c>
      <c r="K10" s="54" t="e">
        <f t="shared" si="3"/>
        <v>#DIV/0!</v>
      </c>
      <c r="L10" s="54" t="e">
        <f t="shared" si="4"/>
        <v>#DIV/0!</v>
      </c>
      <c r="M10" s="54">
        <f>IF(+J10&gt;0,M9+I10,0)</f>
        <v>0</v>
      </c>
      <c r="N10" s="55">
        <f t="shared" si="5"/>
        <v>0</v>
      </c>
      <c r="O10" s="54">
        <f t="shared" si="6"/>
        <v>0</v>
      </c>
      <c r="P10" s="54">
        <f t="shared" si="7"/>
        <v>0</v>
      </c>
      <c r="Q10" s="54">
        <f t="shared" si="8"/>
        <v>0</v>
      </c>
      <c r="R10" s="54">
        <f t="shared" si="9"/>
        <v>0</v>
      </c>
      <c r="S10" s="54">
        <f t="shared" si="10"/>
        <v>0</v>
      </c>
      <c r="T10" s="54">
        <f t="shared" si="11"/>
        <v>0</v>
      </c>
      <c r="U10" s="54">
        <f t="shared" si="12"/>
        <v>0</v>
      </c>
      <c r="V10" s="54">
        <f t="shared" si="13"/>
        <v>0</v>
      </c>
      <c r="W10" s="54">
        <f t="shared" si="14"/>
        <v>0</v>
      </c>
      <c r="X10" s="54">
        <f t="shared" si="15"/>
        <v>0</v>
      </c>
      <c r="Y10" s="54">
        <f t="shared" si="16"/>
        <v>0</v>
      </c>
      <c r="Z10" s="54">
        <f t="shared" si="17"/>
        <v>0</v>
      </c>
      <c r="AA10" s="54">
        <f t="shared" si="18"/>
        <v>0</v>
      </c>
      <c r="AB10" s="54">
        <f t="shared" si="19"/>
        <v>0</v>
      </c>
      <c r="AC10" s="54">
        <f t="shared" si="20"/>
        <v>0</v>
      </c>
      <c r="AD10" s="54">
        <f t="shared" si="21"/>
        <v>0</v>
      </c>
      <c r="AE10" s="54">
        <f t="shared" si="22"/>
        <v>0</v>
      </c>
    </row>
    <row r="11" spans="1:31" ht="12.75">
      <c r="A11">
        <f>IF(SUM(A8:A10)=1,0,IF($M11&gt;=$S$4,1,0))</f>
        <v>0</v>
      </c>
      <c r="B11">
        <f>IF(SUM(B8:B10)=1,0,IF($M11&gt;=$S$3,1,0))</f>
        <v>0</v>
      </c>
      <c r="C11">
        <f>IF(SUM(C8:C10)=1,0,IF($M11&gt;=$S$2,1,0))</f>
        <v>0</v>
      </c>
      <c r="D11">
        <f>IF(SUM(D8:D10)=1,0,IF(M11&gt;=$M$3,1,0))</f>
        <v>0</v>
      </c>
      <c r="E11">
        <v>4</v>
      </c>
      <c r="F11" s="1">
        <f t="shared" si="23"/>
        <v>0</v>
      </c>
      <c r="G11" s="2">
        <f t="shared" si="0"/>
      </c>
      <c r="H11" s="1">
        <f t="shared" si="1"/>
        <v>0</v>
      </c>
      <c r="I11" s="6"/>
      <c r="J11" s="54">
        <f t="shared" si="2"/>
        <v>0</v>
      </c>
      <c r="K11" s="54" t="e">
        <f t="shared" si="3"/>
        <v>#DIV/0!</v>
      </c>
      <c r="L11" s="54" t="e">
        <f t="shared" si="4"/>
        <v>#DIV/0!</v>
      </c>
      <c r="M11" s="54">
        <f>IF(+J11&gt;0,M10+I11,0)</f>
        <v>0</v>
      </c>
      <c r="N11" s="55">
        <f t="shared" si="5"/>
        <v>0</v>
      </c>
      <c r="O11" s="54">
        <f t="shared" si="6"/>
        <v>0</v>
      </c>
      <c r="P11" s="54">
        <f t="shared" si="7"/>
        <v>0</v>
      </c>
      <c r="Q11" s="54">
        <f t="shared" si="8"/>
        <v>0</v>
      </c>
      <c r="R11" s="54">
        <f t="shared" si="9"/>
        <v>0</v>
      </c>
      <c r="S11" s="54">
        <f t="shared" si="10"/>
        <v>0</v>
      </c>
      <c r="T11" s="54">
        <f t="shared" si="11"/>
        <v>0</v>
      </c>
      <c r="U11" s="54">
        <f t="shared" si="12"/>
        <v>0</v>
      </c>
      <c r="V11" s="54">
        <f t="shared" si="13"/>
        <v>0</v>
      </c>
      <c r="W11" s="54">
        <f t="shared" si="14"/>
        <v>0</v>
      </c>
      <c r="X11" s="54">
        <f t="shared" si="15"/>
        <v>0</v>
      </c>
      <c r="Y11" s="54">
        <f t="shared" si="16"/>
        <v>0</v>
      </c>
      <c r="Z11" s="54">
        <f t="shared" si="17"/>
        <v>0</v>
      </c>
      <c r="AA11" s="54">
        <f t="shared" si="18"/>
        <v>0</v>
      </c>
      <c r="AB11" s="54">
        <f t="shared" si="19"/>
        <v>0</v>
      </c>
      <c r="AC11" s="54">
        <f t="shared" si="20"/>
        <v>0</v>
      </c>
      <c r="AD11" s="54">
        <f t="shared" si="21"/>
        <v>0</v>
      </c>
      <c r="AE11" s="54">
        <f t="shared" si="22"/>
        <v>0</v>
      </c>
    </row>
    <row r="12" spans="1:31" ht="12.75">
      <c r="A12">
        <f>IF(SUM(A$8:A11)=1,0,IF($M12&gt;=$S$4,1,0))</f>
        <v>0</v>
      </c>
      <c r="B12">
        <f>IF(SUM(B$8:B11)=1,0,IF($M12&gt;=$S$3,1,0))</f>
        <v>0</v>
      </c>
      <c r="C12">
        <f>IF(SUM(C$8:C11)=1,0,IF($M12&gt;=$S$2,1,0))</f>
        <v>0</v>
      </c>
      <c r="D12">
        <f>IF(SUM($D$8:D11)=1,0,IF(M12&gt;=$M$3,1,0))</f>
        <v>0</v>
      </c>
      <c r="E12">
        <v>5</v>
      </c>
      <c r="F12" s="1">
        <f t="shared" si="23"/>
        <v>0</v>
      </c>
      <c r="G12" s="2">
        <f t="shared" si="0"/>
      </c>
      <c r="H12" s="1">
        <f t="shared" si="1"/>
        <v>0</v>
      </c>
      <c r="I12" s="6"/>
      <c r="J12" s="54">
        <f t="shared" si="2"/>
        <v>0</v>
      </c>
      <c r="K12" s="54" t="e">
        <f t="shared" si="3"/>
        <v>#DIV/0!</v>
      </c>
      <c r="L12" s="54" t="e">
        <f t="shared" si="4"/>
        <v>#DIV/0!</v>
      </c>
      <c r="M12" s="54">
        <f aca="true" t="shared" si="24" ref="M12:M21">IF(+J12&gt;0,M11+I12,0)</f>
        <v>0</v>
      </c>
      <c r="N12" s="55">
        <f t="shared" si="5"/>
        <v>0</v>
      </c>
      <c r="O12" s="54">
        <f t="shared" si="6"/>
        <v>0</v>
      </c>
      <c r="P12" s="54">
        <f t="shared" si="7"/>
        <v>0</v>
      </c>
      <c r="Q12" s="54">
        <f t="shared" si="8"/>
        <v>0</v>
      </c>
      <c r="R12" s="54">
        <f t="shared" si="9"/>
        <v>0</v>
      </c>
      <c r="S12" s="54">
        <f t="shared" si="10"/>
        <v>0</v>
      </c>
      <c r="T12" s="54">
        <f t="shared" si="11"/>
        <v>0</v>
      </c>
      <c r="U12" s="54">
        <f t="shared" si="12"/>
        <v>0</v>
      </c>
      <c r="V12" s="54">
        <f t="shared" si="13"/>
        <v>0</v>
      </c>
      <c r="W12" s="54">
        <f t="shared" si="14"/>
        <v>0</v>
      </c>
      <c r="X12" s="54">
        <f t="shared" si="15"/>
        <v>0</v>
      </c>
      <c r="Y12" s="54">
        <f t="shared" si="16"/>
        <v>0</v>
      </c>
      <c r="Z12" s="54">
        <f t="shared" si="17"/>
        <v>0</v>
      </c>
      <c r="AA12" s="54">
        <f t="shared" si="18"/>
        <v>0</v>
      </c>
      <c r="AB12" s="54">
        <f t="shared" si="19"/>
        <v>0</v>
      </c>
      <c r="AC12" s="54">
        <f t="shared" si="20"/>
        <v>0</v>
      </c>
      <c r="AD12" s="54">
        <f t="shared" si="21"/>
        <v>0</v>
      </c>
      <c r="AE12" s="54">
        <f t="shared" si="22"/>
        <v>0</v>
      </c>
    </row>
    <row r="13" spans="1:31" ht="12.75">
      <c r="A13">
        <f>IF(SUM(A$8:A12)=1,0,IF($M13&gt;=$S$4,1,0))</f>
        <v>0</v>
      </c>
      <c r="B13">
        <f>IF(SUM(B$8:B12)=1,0,IF($M13&gt;=$S$3,1,0))</f>
        <v>0</v>
      </c>
      <c r="C13">
        <f>IF(SUM(C$8:C12)=1,0,IF($M13&gt;=$S$2,1,0))</f>
        <v>0</v>
      </c>
      <c r="D13">
        <f>IF(SUM($D$8:D12)=1,0,IF(M13&gt;=$M$3,1,0))</f>
        <v>0</v>
      </c>
      <c r="E13">
        <v>6</v>
      </c>
      <c r="F13" s="1">
        <f t="shared" si="23"/>
        <v>0</v>
      </c>
      <c r="G13" s="2">
        <f t="shared" si="0"/>
      </c>
      <c r="H13" s="1">
        <f t="shared" si="1"/>
        <v>0</v>
      </c>
      <c r="I13" s="6"/>
      <c r="J13" s="54">
        <f t="shared" si="2"/>
        <v>0</v>
      </c>
      <c r="K13" s="54" t="e">
        <f t="shared" si="3"/>
        <v>#DIV/0!</v>
      </c>
      <c r="L13" s="54" t="e">
        <f t="shared" si="4"/>
        <v>#DIV/0!</v>
      </c>
      <c r="M13" s="54">
        <f t="shared" si="24"/>
        <v>0</v>
      </c>
      <c r="N13" s="55">
        <f t="shared" si="5"/>
        <v>0</v>
      </c>
      <c r="O13" s="54">
        <f t="shared" si="6"/>
        <v>0</v>
      </c>
      <c r="P13" s="54">
        <f t="shared" si="7"/>
        <v>0</v>
      </c>
      <c r="Q13" s="54">
        <f t="shared" si="8"/>
        <v>0</v>
      </c>
      <c r="R13" s="54">
        <f t="shared" si="9"/>
        <v>0</v>
      </c>
      <c r="S13" s="54">
        <f t="shared" si="10"/>
        <v>0</v>
      </c>
      <c r="T13" s="54">
        <f t="shared" si="11"/>
        <v>0</v>
      </c>
      <c r="U13" s="54">
        <f t="shared" si="12"/>
        <v>0</v>
      </c>
      <c r="V13" s="54">
        <f t="shared" si="13"/>
        <v>0</v>
      </c>
      <c r="W13" s="54">
        <f t="shared" si="14"/>
        <v>0</v>
      </c>
      <c r="X13" s="54">
        <f t="shared" si="15"/>
        <v>0</v>
      </c>
      <c r="Y13" s="54">
        <f t="shared" si="16"/>
        <v>0</v>
      </c>
      <c r="Z13" s="54">
        <f t="shared" si="17"/>
        <v>0</v>
      </c>
      <c r="AA13" s="54">
        <f t="shared" si="18"/>
        <v>0</v>
      </c>
      <c r="AB13" s="54">
        <f t="shared" si="19"/>
        <v>0</v>
      </c>
      <c r="AC13" s="54">
        <f t="shared" si="20"/>
        <v>0</v>
      </c>
      <c r="AD13" s="54">
        <f t="shared" si="21"/>
        <v>0</v>
      </c>
      <c r="AE13" s="54">
        <f t="shared" si="22"/>
        <v>0</v>
      </c>
    </row>
    <row r="14" spans="1:31" ht="12.75">
      <c r="A14">
        <f>IF(SUM(A$8:A13)=1,0,IF($M14&gt;=$S$4,1,0))</f>
        <v>0</v>
      </c>
      <c r="B14">
        <f>IF(SUM(B$8:B13)=1,0,IF($M14&gt;=$S$3,1,0))</f>
        <v>0</v>
      </c>
      <c r="C14">
        <f>IF(SUM(C$8:C13)=1,0,IF($M14&gt;=$S$2,1,0))</f>
        <v>0</v>
      </c>
      <c r="D14">
        <f>IF(SUM($D$8:D13)=1,0,IF(M14&gt;=$M$3,1,0))</f>
        <v>0</v>
      </c>
      <c r="E14">
        <v>7</v>
      </c>
      <c r="F14" s="1">
        <f t="shared" si="23"/>
        <v>0</v>
      </c>
      <c r="G14" s="2">
        <f t="shared" si="0"/>
      </c>
      <c r="H14" s="1">
        <f t="shared" si="1"/>
        <v>0</v>
      </c>
      <c r="I14" s="6"/>
      <c r="J14" s="54">
        <f t="shared" si="2"/>
        <v>0</v>
      </c>
      <c r="K14" s="54" t="e">
        <f t="shared" si="3"/>
        <v>#DIV/0!</v>
      </c>
      <c r="L14" s="54" t="e">
        <f t="shared" si="4"/>
        <v>#DIV/0!</v>
      </c>
      <c r="M14" s="54">
        <f t="shared" si="24"/>
        <v>0</v>
      </c>
      <c r="N14" s="55">
        <f t="shared" si="5"/>
        <v>0</v>
      </c>
      <c r="O14" s="54">
        <f t="shared" si="6"/>
        <v>0</v>
      </c>
      <c r="P14" s="54">
        <f t="shared" si="7"/>
        <v>0</v>
      </c>
      <c r="Q14" s="54">
        <f t="shared" si="8"/>
        <v>0</v>
      </c>
      <c r="R14" s="54">
        <f t="shared" si="9"/>
        <v>0</v>
      </c>
      <c r="S14" s="54">
        <f t="shared" si="10"/>
        <v>0</v>
      </c>
      <c r="T14" s="54">
        <f t="shared" si="11"/>
        <v>0</v>
      </c>
      <c r="U14" s="54">
        <f t="shared" si="12"/>
        <v>0</v>
      </c>
      <c r="V14" s="54">
        <f t="shared" si="13"/>
        <v>0</v>
      </c>
      <c r="W14" s="54">
        <f t="shared" si="14"/>
        <v>0</v>
      </c>
      <c r="X14" s="54">
        <f t="shared" si="15"/>
        <v>0</v>
      </c>
      <c r="Y14" s="54">
        <f t="shared" si="16"/>
        <v>0</v>
      </c>
      <c r="Z14" s="54">
        <f t="shared" si="17"/>
        <v>0</v>
      </c>
      <c r="AA14" s="54">
        <f t="shared" si="18"/>
        <v>0</v>
      </c>
      <c r="AB14" s="54">
        <f t="shared" si="19"/>
        <v>0</v>
      </c>
      <c r="AC14" s="54">
        <f t="shared" si="20"/>
        <v>0</v>
      </c>
      <c r="AD14" s="54">
        <f t="shared" si="21"/>
        <v>0</v>
      </c>
      <c r="AE14" s="54">
        <f t="shared" si="22"/>
        <v>0</v>
      </c>
    </row>
    <row r="15" spans="1:31" ht="12.75">
      <c r="A15">
        <f>IF(SUM(A$8:A14)=1,0,IF($M15&gt;=$S$4,1,0))</f>
        <v>0</v>
      </c>
      <c r="B15">
        <f>IF(SUM(B$8:B14)=1,0,IF($M15&gt;=$S$3,1,0))</f>
        <v>0</v>
      </c>
      <c r="C15">
        <f>IF(SUM(C$8:C14)=1,0,IF($M15&gt;=$S$2,1,0))</f>
        <v>0</v>
      </c>
      <c r="D15">
        <f>IF(SUM($D$8:D14)=1,0,IF(M15&gt;=$M$3,1,0))</f>
        <v>0</v>
      </c>
      <c r="E15">
        <v>8</v>
      </c>
      <c r="F15" s="1">
        <f t="shared" si="23"/>
        <v>0</v>
      </c>
      <c r="G15" s="2">
        <f t="shared" si="0"/>
      </c>
      <c r="H15" s="1">
        <f t="shared" si="1"/>
        <v>0</v>
      </c>
      <c r="I15" s="6"/>
      <c r="J15" s="54">
        <f t="shared" si="2"/>
        <v>0</v>
      </c>
      <c r="K15" s="54" t="e">
        <f t="shared" si="3"/>
        <v>#DIV/0!</v>
      </c>
      <c r="L15" s="54" t="e">
        <f t="shared" si="4"/>
        <v>#DIV/0!</v>
      </c>
      <c r="M15" s="54">
        <f t="shared" si="24"/>
        <v>0</v>
      </c>
      <c r="N15" s="55">
        <f t="shared" si="5"/>
        <v>0</v>
      </c>
      <c r="O15" s="54">
        <f t="shared" si="6"/>
        <v>0</v>
      </c>
      <c r="P15" s="54">
        <f t="shared" si="7"/>
        <v>0</v>
      </c>
      <c r="Q15" s="54">
        <f t="shared" si="8"/>
        <v>0</v>
      </c>
      <c r="R15" s="54">
        <f t="shared" si="9"/>
        <v>0</v>
      </c>
      <c r="S15" s="54">
        <f t="shared" si="10"/>
        <v>0</v>
      </c>
      <c r="T15" s="54">
        <f t="shared" si="11"/>
        <v>0</v>
      </c>
      <c r="U15" s="54">
        <f t="shared" si="12"/>
        <v>0</v>
      </c>
      <c r="V15" s="54">
        <f t="shared" si="13"/>
        <v>0</v>
      </c>
      <c r="W15" s="54">
        <f t="shared" si="14"/>
        <v>0</v>
      </c>
      <c r="X15" s="54">
        <f t="shared" si="15"/>
        <v>0</v>
      </c>
      <c r="Y15" s="54">
        <f t="shared" si="16"/>
        <v>0</v>
      </c>
      <c r="Z15" s="54">
        <f t="shared" si="17"/>
        <v>0</v>
      </c>
      <c r="AA15" s="54">
        <f t="shared" si="18"/>
        <v>0</v>
      </c>
      <c r="AB15" s="54">
        <f t="shared" si="19"/>
        <v>0</v>
      </c>
      <c r="AC15" s="54">
        <f t="shared" si="20"/>
        <v>0</v>
      </c>
      <c r="AD15" s="54">
        <f t="shared" si="21"/>
        <v>0</v>
      </c>
      <c r="AE15" s="54">
        <f t="shared" si="22"/>
        <v>0</v>
      </c>
    </row>
    <row r="16" spans="1:31" ht="12.75">
      <c r="A16">
        <f>IF(SUM(A$8:A15)=1,0,IF($M16&gt;=$S$4,1,0))</f>
        <v>0</v>
      </c>
      <c r="B16">
        <f>IF(SUM(B$8:B15)=1,0,IF($M16&gt;=$S$3,1,0))</f>
        <v>0</v>
      </c>
      <c r="C16">
        <f>IF(SUM(C$8:C15)=1,0,IF($M16&gt;=$S$3,1,0))</f>
        <v>0</v>
      </c>
      <c r="D16">
        <f>IF(SUM($D$8:D15)=1,0,IF(M16&gt;=$M$3,1,0))</f>
        <v>0</v>
      </c>
      <c r="E16">
        <v>9</v>
      </c>
      <c r="F16" s="1">
        <f t="shared" si="23"/>
        <v>0</v>
      </c>
      <c r="G16" s="2">
        <f t="shared" si="0"/>
      </c>
      <c r="H16" s="1">
        <f t="shared" si="1"/>
        <v>0</v>
      </c>
      <c r="I16" s="6"/>
      <c r="J16" s="54">
        <f t="shared" si="2"/>
        <v>0</v>
      </c>
      <c r="K16" s="54" t="e">
        <f t="shared" si="3"/>
        <v>#DIV/0!</v>
      </c>
      <c r="L16" s="54" t="e">
        <f t="shared" si="4"/>
        <v>#DIV/0!</v>
      </c>
      <c r="M16" s="54">
        <f t="shared" si="24"/>
        <v>0</v>
      </c>
      <c r="N16" s="55">
        <f t="shared" si="5"/>
        <v>0</v>
      </c>
      <c r="O16" s="54">
        <f t="shared" si="6"/>
        <v>0</v>
      </c>
      <c r="P16" s="54">
        <f t="shared" si="7"/>
        <v>0</v>
      </c>
      <c r="Q16" s="54">
        <f t="shared" si="8"/>
        <v>0</v>
      </c>
      <c r="R16" s="54">
        <f t="shared" si="9"/>
        <v>0</v>
      </c>
      <c r="S16" s="54">
        <f t="shared" si="10"/>
        <v>0</v>
      </c>
      <c r="T16" s="54">
        <f t="shared" si="11"/>
        <v>0</v>
      </c>
      <c r="U16" s="54">
        <f t="shared" si="12"/>
        <v>0</v>
      </c>
      <c r="V16" s="54">
        <f t="shared" si="13"/>
        <v>0</v>
      </c>
      <c r="W16" s="54">
        <f t="shared" si="14"/>
        <v>0</v>
      </c>
      <c r="X16" s="54">
        <f t="shared" si="15"/>
        <v>0</v>
      </c>
      <c r="Y16" s="54">
        <f t="shared" si="16"/>
        <v>0</v>
      </c>
      <c r="Z16" s="54">
        <f t="shared" si="17"/>
        <v>0</v>
      </c>
      <c r="AA16" s="54">
        <f t="shared" si="18"/>
        <v>0</v>
      </c>
      <c r="AB16" s="54">
        <f t="shared" si="19"/>
        <v>0</v>
      </c>
      <c r="AC16" s="54">
        <f t="shared" si="20"/>
        <v>0</v>
      </c>
      <c r="AD16" s="54">
        <f t="shared" si="21"/>
        <v>0</v>
      </c>
      <c r="AE16" s="54">
        <f t="shared" si="22"/>
        <v>0</v>
      </c>
    </row>
    <row r="17" spans="1:31" ht="12.75">
      <c r="A17">
        <f>IF(SUM(A$8:A16)=1,0,IF($M17&gt;=$S$4,1,0))</f>
        <v>0</v>
      </c>
      <c r="B17">
        <f>IF(SUM(B$8:B16)=1,0,IF($M17&gt;=$S$3,1,0))</f>
        <v>0</v>
      </c>
      <c r="C17">
        <f>IF(SUM(C$8:C16)=1,0,IF($M17&gt;=$S$3,1,0))</f>
        <v>0</v>
      </c>
      <c r="D17">
        <f>IF(SUM($D$8:D16)=1,0,IF(M17&gt;=$M$3,1,0))</f>
        <v>0</v>
      </c>
      <c r="E17">
        <v>10</v>
      </c>
      <c r="F17" s="1">
        <f t="shared" si="23"/>
        <v>0</v>
      </c>
      <c r="G17" s="2">
        <f t="shared" si="0"/>
      </c>
      <c r="H17" s="1">
        <f t="shared" si="1"/>
        <v>0</v>
      </c>
      <c r="I17" s="6"/>
      <c r="J17" s="54">
        <f t="shared" si="2"/>
        <v>0</v>
      </c>
      <c r="K17" s="54" t="e">
        <f t="shared" si="3"/>
        <v>#DIV/0!</v>
      </c>
      <c r="L17" s="54" t="e">
        <f t="shared" si="4"/>
        <v>#DIV/0!</v>
      </c>
      <c r="M17" s="54">
        <f t="shared" si="24"/>
        <v>0</v>
      </c>
      <c r="N17" s="55">
        <f t="shared" si="5"/>
        <v>0</v>
      </c>
      <c r="O17" s="54">
        <f t="shared" si="6"/>
        <v>0</v>
      </c>
      <c r="P17" s="54">
        <f t="shared" si="7"/>
        <v>0</v>
      </c>
      <c r="Q17" s="54">
        <f t="shared" si="8"/>
        <v>0</v>
      </c>
      <c r="R17" s="54">
        <f t="shared" si="9"/>
        <v>0</v>
      </c>
      <c r="S17" s="54">
        <f t="shared" si="10"/>
        <v>0</v>
      </c>
      <c r="T17" s="54">
        <f t="shared" si="11"/>
        <v>0</v>
      </c>
      <c r="U17" s="54">
        <f t="shared" si="12"/>
        <v>0</v>
      </c>
      <c r="V17" s="54">
        <f t="shared" si="13"/>
        <v>0</v>
      </c>
      <c r="W17" s="54">
        <f t="shared" si="14"/>
        <v>0</v>
      </c>
      <c r="X17" s="54">
        <f t="shared" si="15"/>
        <v>0</v>
      </c>
      <c r="Y17" s="54">
        <f t="shared" si="16"/>
        <v>0</v>
      </c>
      <c r="Z17" s="54">
        <f t="shared" si="17"/>
        <v>0</v>
      </c>
      <c r="AA17" s="54">
        <f t="shared" si="18"/>
        <v>0</v>
      </c>
      <c r="AB17" s="54">
        <f t="shared" si="19"/>
        <v>0</v>
      </c>
      <c r="AC17" s="54">
        <f t="shared" si="20"/>
        <v>0</v>
      </c>
      <c r="AD17" s="54">
        <f t="shared" si="21"/>
        <v>0</v>
      </c>
      <c r="AE17" s="54">
        <f t="shared" si="22"/>
        <v>0</v>
      </c>
    </row>
    <row r="18" spans="1:31" ht="12.75">
      <c r="A18">
        <f>IF(SUM(A$8:A17)=1,0,IF($M18&gt;=$S$4,1,0))</f>
        <v>0</v>
      </c>
      <c r="B18">
        <f>IF(SUM(B$8:B17)=1,0,IF($M18&gt;=$S$3,1,0))</f>
        <v>0</v>
      </c>
      <c r="C18">
        <f>IF(SUM(C$8:C17)=1,0,IF($M18&gt;=$S$3,1,0))</f>
        <v>0</v>
      </c>
      <c r="D18">
        <f>IF(SUM($D$8:D17)=1,0,IF(M18&gt;=$M$3,1,0))</f>
        <v>0</v>
      </c>
      <c r="E18">
        <v>11</v>
      </c>
      <c r="F18" s="1">
        <f t="shared" si="23"/>
        <v>0</v>
      </c>
      <c r="G18" s="2">
        <f t="shared" si="0"/>
      </c>
      <c r="H18" s="1">
        <f t="shared" si="1"/>
        <v>0</v>
      </c>
      <c r="I18" s="6"/>
      <c r="J18" s="54">
        <f t="shared" si="2"/>
        <v>0</v>
      </c>
      <c r="K18" s="54" t="e">
        <f t="shared" si="3"/>
        <v>#DIV/0!</v>
      </c>
      <c r="L18" s="54" t="e">
        <f t="shared" si="4"/>
        <v>#DIV/0!</v>
      </c>
      <c r="M18" s="54">
        <f t="shared" si="24"/>
        <v>0</v>
      </c>
      <c r="N18" s="55">
        <f t="shared" si="5"/>
        <v>0</v>
      </c>
      <c r="O18" s="54">
        <f t="shared" si="6"/>
        <v>0</v>
      </c>
      <c r="P18" s="54">
        <f t="shared" si="7"/>
        <v>0</v>
      </c>
      <c r="Q18" s="54">
        <f t="shared" si="8"/>
        <v>0</v>
      </c>
      <c r="R18" s="54">
        <f t="shared" si="9"/>
        <v>0</v>
      </c>
      <c r="S18" s="54">
        <f t="shared" si="10"/>
        <v>0</v>
      </c>
      <c r="T18" s="54">
        <f t="shared" si="11"/>
        <v>0</v>
      </c>
      <c r="U18" s="54">
        <f t="shared" si="12"/>
        <v>0</v>
      </c>
      <c r="V18" s="54">
        <f t="shared" si="13"/>
        <v>0</v>
      </c>
      <c r="W18" s="54">
        <f t="shared" si="14"/>
        <v>0</v>
      </c>
      <c r="X18" s="54">
        <f t="shared" si="15"/>
        <v>0</v>
      </c>
      <c r="Y18" s="54">
        <f t="shared" si="16"/>
        <v>0</v>
      </c>
      <c r="Z18" s="54">
        <f t="shared" si="17"/>
        <v>0</v>
      </c>
      <c r="AA18" s="54">
        <f t="shared" si="18"/>
        <v>0</v>
      </c>
      <c r="AB18" s="54">
        <f t="shared" si="19"/>
        <v>0</v>
      </c>
      <c r="AC18" s="54">
        <f t="shared" si="20"/>
        <v>0</v>
      </c>
      <c r="AD18" s="54">
        <f t="shared" si="21"/>
        <v>0</v>
      </c>
      <c r="AE18" s="54">
        <f t="shared" si="22"/>
        <v>0</v>
      </c>
    </row>
    <row r="19" spans="1:31" ht="12.75">
      <c r="A19">
        <f>IF(SUM(A$8:A18)=1,0,IF($M19&gt;=$S$4,1,0))</f>
        <v>0</v>
      </c>
      <c r="B19">
        <f>IF(SUM(B$8:B18)=1,0,IF($M19&gt;=$S$3,1,0))</f>
        <v>0</v>
      </c>
      <c r="C19">
        <f>IF(SUM(C$8:C18)=1,0,IF($M19&gt;=$S$3,1,0))</f>
        <v>0</v>
      </c>
      <c r="D19">
        <f>IF(SUM($D$8:D18)=1,0,IF(M19&gt;=$M$3,1,0))</f>
        <v>0</v>
      </c>
      <c r="E19">
        <v>12</v>
      </c>
      <c r="F19" s="1">
        <f t="shared" si="23"/>
        <v>0</v>
      </c>
      <c r="G19" s="2">
        <f t="shared" si="0"/>
      </c>
      <c r="H19" s="1">
        <f t="shared" si="1"/>
        <v>0</v>
      </c>
      <c r="I19" s="6"/>
      <c r="J19" s="54">
        <f t="shared" si="2"/>
        <v>0</v>
      </c>
      <c r="K19" s="54" t="e">
        <f t="shared" si="3"/>
        <v>#DIV/0!</v>
      </c>
      <c r="L19" s="54" t="e">
        <f t="shared" si="4"/>
        <v>#DIV/0!</v>
      </c>
      <c r="M19" s="54">
        <f t="shared" si="24"/>
        <v>0</v>
      </c>
      <c r="N19" s="55">
        <f t="shared" si="5"/>
        <v>0</v>
      </c>
      <c r="O19" s="54">
        <f t="shared" si="6"/>
        <v>0</v>
      </c>
      <c r="P19" s="54">
        <f t="shared" si="7"/>
        <v>0</v>
      </c>
      <c r="Q19" s="54">
        <f t="shared" si="8"/>
        <v>0</v>
      </c>
      <c r="R19" s="54">
        <f t="shared" si="9"/>
        <v>0</v>
      </c>
      <c r="S19" s="54">
        <f t="shared" si="10"/>
        <v>0</v>
      </c>
      <c r="T19" s="54">
        <f t="shared" si="11"/>
        <v>0</v>
      </c>
      <c r="U19" s="54">
        <f t="shared" si="12"/>
        <v>0</v>
      </c>
      <c r="V19" s="54">
        <f t="shared" si="13"/>
        <v>0</v>
      </c>
      <c r="W19" s="54">
        <f t="shared" si="14"/>
        <v>0</v>
      </c>
      <c r="X19" s="54">
        <f t="shared" si="15"/>
        <v>0</v>
      </c>
      <c r="Y19" s="54">
        <f t="shared" si="16"/>
        <v>0</v>
      </c>
      <c r="Z19" s="54">
        <f t="shared" si="17"/>
        <v>0</v>
      </c>
      <c r="AA19" s="54">
        <f t="shared" si="18"/>
        <v>0</v>
      </c>
      <c r="AB19" s="54">
        <f t="shared" si="19"/>
        <v>0</v>
      </c>
      <c r="AC19" s="54">
        <f t="shared" si="20"/>
        <v>0</v>
      </c>
      <c r="AD19" s="54">
        <f t="shared" si="21"/>
        <v>0</v>
      </c>
      <c r="AE19" s="54">
        <f t="shared" si="22"/>
        <v>0</v>
      </c>
    </row>
    <row r="20" spans="1:31" ht="12.75">
      <c r="A20">
        <f>IF(SUM(A$8:A19)=1,0,IF($M20&gt;=$S$4,1,0))</f>
        <v>0</v>
      </c>
      <c r="B20">
        <f>IF(SUM(B$8:B19)=1,0,IF($M20&gt;=$S$3,1,0))</f>
        <v>0</v>
      </c>
      <c r="C20">
        <f>IF(SUM(C$8:C19)=1,0,IF($M20&gt;=$S$3,1,0))</f>
        <v>0</v>
      </c>
      <c r="D20">
        <f>IF(SUM($D$8:D19)=1,0,IF(M20&gt;=$M$3,1,0))</f>
        <v>0</v>
      </c>
      <c r="E20">
        <v>13</v>
      </c>
      <c r="F20" s="1">
        <f t="shared" si="23"/>
        <v>0</v>
      </c>
      <c r="G20" s="2">
        <f t="shared" si="0"/>
      </c>
      <c r="H20" s="1">
        <f t="shared" si="1"/>
        <v>0</v>
      </c>
      <c r="I20" s="6"/>
      <c r="J20" s="54">
        <f t="shared" si="2"/>
        <v>0</v>
      </c>
      <c r="K20" s="54" t="e">
        <f t="shared" si="3"/>
        <v>#DIV/0!</v>
      </c>
      <c r="L20" s="54" t="e">
        <f t="shared" si="4"/>
        <v>#DIV/0!</v>
      </c>
      <c r="M20" s="54">
        <f t="shared" si="24"/>
        <v>0</v>
      </c>
      <c r="N20" s="55">
        <f t="shared" si="5"/>
        <v>0</v>
      </c>
      <c r="O20" s="54">
        <f t="shared" si="6"/>
        <v>0</v>
      </c>
      <c r="P20" s="54">
        <f t="shared" si="7"/>
        <v>0</v>
      </c>
      <c r="Q20" s="54">
        <f t="shared" si="8"/>
        <v>0</v>
      </c>
      <c r="R20" s="54">
        <f t="shared" si="9"/>
        <v>0</v>
      </c>
      <c r="S20" s="54">
        <f t="shared" si="10"/>
        <v>0</v>
      </c>
      <c r="T20" s="54">
        <f t="shared" si="11"/>
        <v>0</v>
      </c>
      <c r="U20" s="54">
        <f t="shared" si="12"/>
        <v>0</v>
      </c>
      <c r="V20" s="54">
        <f t="shared" si="13"/>
        <v>0</v>
      </c>
      <c r="W20" s="54">
        <f t="shared" si="14"/>
        <v>0</v>
      </c>
      <c r="X20" s="54">
        <f t="shared" si="15"/>
        <v>0</v>
      </c>
      <c r="Y20" s="54">
        <f t="shared" si="16"/>
        <v>0</v>
      </c>
      <c r="Z20" s="54">
        <f t="shared" si="17"/>
        <v>0</v>
      </c>
      <c r="AA20" s="54">
        <f t="shared" si="18"/>
        <v>0</v>
      </c>
      <c r="AB20" s="54">
        <f t="shared" si="19"/>
        <v>0</v>
      </c>
      <c r="AC20" s="54">
        <f t="shared" si="20"/>
        <v>0</v>
      </c>
      <c r="AD20" s="54">
        <f t="shared" si="21"/>
        <v>0</v>
      </c>
      <c r="AE20" s="54">
        <f t="shared" si="22"/>
        <v>0</v>
      </c>
    </row>
    <row r="21" spans="1:31" ht="12.75">
      <c r="A21">
        <f>IF(SUM(A$8:A20)=1,0,IF($M21&gt;=$S$4,1,0))</f>
        <v>0</v>
      </c>
      <c r="B21">
        <f>IF(SUM(B$8:B20)=1,0,IF($M21&gt;=$S$3,1,0))</f>
        <v>0</v>
      </c>
      <c r="C21">
        <f>IF(SUM(C$8:C20)=1,0,IF($M21&gt;=$S$3,1,0))</f>
        <v>0</v>
      </c>
      <c r="D21">
        <f>IF(SUM($D$8:D20)=1,0,IF(M21&gt;=$M$3,1,0))</f>
        <v>0</v>
      </c>
      <c r="E21">
        <v>14</v>
      </c>
      <c r="F21" s="18">
        <f t="shared" si="23"/>
        <v>0</v>
      </c>
      <c r="G21" s="19">
        <f t="shared" si="0"/>
      </c>
      <c r="H21" s="18">
        <f t="shared" si="1"/>
        <v>0</v>
      </c>
      <c r="I21" s="20"/>
      <c r="J21" s="56">
        <f t="shared" si="2"/>
        <v>0</v>
      </c>
      <c r="K21" s="56" t="e">
        <f t="shared" si="3"/>
        <v>#DIV/0!</v>
      </c>
      <c r="L21" s="56" t="e">
        <f t="shared" si="4"/>
        <v>#DIV/0!</v>
      </c>
      <c r="M21" s="54">
        <f t="shared" si="24"/>
        <v>0</v>
      </c>
      <c r="N21" s="57">
        <f t="shared" si="5"/>
        <v>0</v>
      </c>
      <c r="O21" s="56">
        <f t="shared" si="6"/>
        <v>0</v>
      </c>
      <c r="P21" s="56">
        <f t="shared" si="7"/>
        <v>0</v>
      </c>
      <c r="Q21" s="56">
        <f t="shared" si="8"/>
        <v>0</v>
      </c>
      <c r="R21" s="56">
        <f t="shared" si="9"/>
        <v>0</v>
      </c>
      <c r="S21" s="56">
        <f t="shared" si="10"/>
        <v>0</v>
      </c>
      <c r="T21" s="56">
        <f t="shared" si="11"/>
        <v>0</v>
      </c>
      <c r="U21" s="56">
        <f t="shared" si="12"/>
        <v>0</v>
      </c>
      <c r="V21" s="56">
        <f t="shared" si="13"/>
        <v>0</v>
      </c>
      <c r="W21" s="56">
        <f t="shared" si="14"/>
        <v>0</v>
      </c>
      <c r="X21" s="56">
        <f t="shared" si="15"/>
        <v>0</v>
      </c>
      <c r="Y21" s="56">
        <f t="shared" si="16"/>
        <v>0</v>
      </c>
      <c r="Z21" s="56">
        <f t="shared" si="17"/>
        <v>0</v>
      </c>
      <c r="AA21" s="56">
        <f t="shared" si="18"/>
        <v>0</v>
      </c>
      <c r="AB21" s="56">
        <f t="shared" si="19"/>
        <v>0</v>
      </c>
      <c r="AC21" s="56">
        <f t="shared" si="20"/>
        <v>0</v>
      </c>
      <c r="AD21" s="56">
        <f t="shared" si="21"/>
        <v>0</v>
      </c>
      <c r="AE21" s="56">
        <f t="shared" si="22"/>
        <v>0</v>
      </c>
    </row>
    <row r="22" spans="6:31" ht="18.75">
      <c r="F22" s="22" t="s">
        <v>47</v>
      </c>
      <c r="G22" s="21"/>
      <c r="H22" s="23"/>
      <c r="I22" s="1">
        <f>SUM(I8:I21)</f>
        <v>0</v>
      </c>
      <c r="J22" s="24"/>
      <c r="K22" s="1" t="e">
        <f>SUM(K8:K21)</f>
        <v>#DIV/0!</v>
      </c>
      <c r="L22" s="25" t="e">
        <f>SUM(L8:L21)</f>
        <v>#DIV/0!</v>
      </c>
      <c r="M22" s="26"/>
      <c r="N22" s="26"/>
      <c r="O22" s="8">
        <f>SUM(O8:O21)</f>
        <v>0</v>
      </c>
      <c r="P22" s="1">
        <f>SUM(P8:P21)</f>
        <v>0</v>
      </c>
      <c r="Q22" s="1">
        <f>SUM(Q8:Q21)</f>
        <v>0</v>
      </c>
      <c r="R22" s="1">
        <f>SUM(R8:R21)</f>
        <v>0</v>
      </c>
      <c r="S22" s="24"/>
      <c r="T22" s="7">
        <f>SUM(T8:T21)</f>
        <v>0</v>
      </c>
      <c r="U22" s="24"/>
      <c r="V22" s="7">
        <f aca="true" t="shared" si="25" ref="V22:AE22">SUM(V8:V21)</f>
        <v>0</v>
      </c>
      <c r="W22" s="1">
        <f t="shared" si="25"/>
        <v>0</v>
      </c>
      <c r="X22" s="1">
        <f t="shared" si="25"/>
        <v>0</v>
      </c>
      <c r="Y22" s="1">
        <f t="shared" si="25"/>
        <v>0</v>
      </c>
      <c r="Z22" s="1">
        <f t="shared" si="25"/>
        <v>0</v>
      </c>
      <c r="AA22" s="1">
        <f t="shared" si="25"/>
        <v>0</v>
      </c>
      <c r="AB22" s="1">
        <f t="shared" si="25"/>
        <v>0</v>
      </c>
      <c r="AC22" s="1">
        <f t="shared" si="25"/>
        <v>0</v>
      </c>
      <c r="AD22" s="1">
        <f t="shared" si="25"/>
        <v>0</v>
      </c>
      <c r="AE22" s="1">
        <f t="shared" si="25"/>
        <v>0</v>
      </c>
    </row>
    <row r="25" spans="6:32" ht="15">
      <c r="F25" s="35" t="s">
        <v>48</v>
      </c>
      <c r="G25" s="36"/>
      <c r="I25" s="35" t="s">
        <v>49</v>
      </c>
      <c r="J25" s="36"/>
      <c r="L25" s="35" t="s">
        <v>50</v>
      </c>
      <c r="M25" s="36"/>
      <c r="O25" s="35" t="s">
        <v>51</v>
      </c>
      <c r="P25" s="40"/>
      <c r="Q25" s="41"/>
      <c r="S25" s="35" t="s">
        <v>13</v>
      </c>
      <c r="T25" s="40"/>
      <c r="U25" s="44"/>
      <c r="V25" s="41"/>
      <c r="X25" s="35" t="s">
        <v>5</v>
      </c>
      <c r="Y25" s="40"/>
      <c r="Z25" s="44"/>
      <c r="AA25" s="41"/>
      <c r="AC25" s="35" t="s">
        <v>16</v>
      </c>
      <c r="AD25" s="40"/>
      <c r="AE25" s="44"/>
      <c r="AF25" s="41"/>
    </row>
    <row r="26" spans="6:32" ht="12.75">
      <c r="F26" s="28"/>
      <c r="G26" s="29"/>
      <c r="I26" s="28"/>
      <c r="J26" s="29"/>
      <c r="L26" s="28"/>
      <c r="M26" s="29"/>
      <c r="O26" s="28"/>
      <c r="Q26" s="29"/>
      <c r="S26" s="28"/>
      <c r="V26" s="29"/>
      <c r="X26" s="28"/>
      <c r="AA26" s="29"/>
      <c r="AC26" s="28"/>
      <c r="AF26" s="29"/>
    </row>
    <row r="27" spans="6:32" ht="18.75">
      <c r="F27" s="30" t="s">
        <v>25</v>
      </c>
      <c r="G27" s="33">
        <f>+H4</f>
        <v>0</v>
      </c>
      <c r="I27" s="30" t="s">
        <v>25</v>
      </c>
      <c r="J27" s="33">
        <f>+F8</f>
        <v>0</v>
      </c>
      <c r="L27" s="30" t="s">
        <v>18</v>
      </c>
      <c r="M27" s="33">
        <f>+I8</f>
        <v>0</v>
      </c>
      <c r="O27" s="30" t="s">
        <v>52</v>
      </c>
      <c r="P27" s="39">
        <f>+O22</f>
        <v>0</v>
      </c>
      <c r="Q27" s="29"/>
      <c r="S27" s="30" t="s">
        <v>53</v>
      </c>
      <c r="T27" s="43" t="s">
        <v>54</v>
      </c>
      <c r="V27" s="29"/>
      <c r="X27" s="30" t="s">
        <v>55</v>
      </c>
      <c r="Y27" s="27" t="s">
        <v>56</v>
      </c>
      <c r="Z27" s="27"/>
      <c r="AA27" s="29"/>
      <c r="AC27" s="30" t="s">
        <v>57</v>
      </c>
      <c r="AD27" s="27" t="s">
        <v>56</v>
      </c>
      <c r="AE27" s="27"/>
      <c r="AF27" s="29"/>
    </row>
    <row r="28" spans="6:32" ht="18.75">
      <c r="F28" s="30" t="s">
        <v>58</v>
      </c>
      <c r="G28" s="33">
        <f>+H4+(H3*H2)</f>
        <v>0</v>
      </c>
      <c r="I28" s="30" t="s">
        <v>58</v>
      </c>
      <c r="J28" s="33">
        <f>+H8</f>
        <v>0</v>
      </c>
      <c r="L28" s="30" t="s">
        <v>54</v>
      </c>
      <c r="M28" s="33">
        <f>+I22</f>
        <v>0</v>
      </c>
      <c r="O28" s="30" t="s">
        <v>59</v>
      </c>
      <c r="P28" s="37">
        <f>+I22</f>
        <v>0</v>
      </c>
      <c r="Q28" s="29"/>
      <c r="S28" s="30"/>
      <c r="T28" s="27">
        <v>2</v>
      </c>
      <c r="V28" s="29"/>
      <c r="X28" s="30"/>
      <c r="Y28" s="27">
        <v>4</v>
      </c>
      <c r="Z28" s="27"/>
      <c r="AA28" s="29"/>
      <c r="AC28" s="30"/>
      <c r="AD28" s="27">
        <v>100</v>
      </c>
      <c r="AE28" s="27"/>
      <c r="AF28" s="29"/>
    </row>
    <row r="29" spans="6:32" ht="18.75">
      <c r="F29" s="30" t="s">
        <v>54</v>
      </c>
      <c r="G29" s="33">
        <f>+I22</f>
        <v>0</v>
      </c>
      <c r="I29" s="30"/>
      <c r="J29" s="29"/>
      <c r="L29" s="30"/>
      <c r="M29" s="29"/>
      <c r="O29" s="30"/>
      <c r="P29" s="37"/>
      <c r="Q29" s="29"/>
      <c r="S29" s="30" t="s">
        <v>60</v>
      </c>
      <c r="T29" s="27" t="s">
        <v>61</v>
      </c>
      <c r="U29" s="43" t="s">
        <v>62</v>
      </c>
      <c r="V29" s="45"/>
      <c r="X29" s="30" t="s">
        <v>63</v>
      </c>
      <c r="Y29" s="27" t="s">
        <v>61</v>
      </c>
      <c r="Z29" s="27" t="s">
        <v>64</v>
      </c>
      <c r="AA29" s="45"/>
      <c r="AC29" s="30" t="s">
        <v>65</v>
      </c>
      <c r="AD29" s="27" t="s">
        <v>61</v>
      </c>
      <c r="AE29" s="27" t="s">
        <v>66</v>
      </c>
      <c r="AF29" s="45"/>
    </row>
    <row r="30" spans="6:32" ht="18.75">
      <c r="F30" s="30"/>
      <c r="G30" s="29"/>
      <c r="I30" s="30"/>
      <c r="J30" s="29"/>
      <c r="L30" s="30"/>
      <c r="M30" s="29"/>
      <c r="O30" s="30"/>
      <c r="P30" s="37"/>
      <c r="Q30" s="29"/>
      <c r="S30" s="32"/>
      <c r="T30" s="43"/>
      <c r="U30" s="43" t="s">
        <v>27</v>
      </c>
      <c r="V30" s="46"/>
      <c r="X30" s="32"/>
      <c r="Y30" s="43"/>
      <c r="Z30" s="43" t="s">
        <v>32</v>
      </c>
      <c r="AA30" s="46"/>
      <c r="AC30" s="32"/>
      <c r="AD30" s="43"/>
      <c r="AE30" s="43" t="s">
        <v>33</v>
      </c>
      <c r="AF30" s="46"/>
    </row>
    <row r="31" spans="6:27" ht="18.75">
      <c r="F31" s="30" t="s">
        <v>67</v>
      </c>
      <c r="G31" s="31" t="s">
        <v>68</v>
      </c>
      <c r="I31" s="30" t="s">
        <v>69</v>
      </c>
      <c r="J31" s="31" t="s">
        <v>70</v>
      </c>
      <c r="L31" s="30" t="s">
        <v>71</v>
      </c>
      <c r="M31" s="31">
        <f>+M27</f>
        <v>0</v>
      </c>
      <c r="O31" s="30" t="s">
        <v>72</v>
      </c>
      <c r="P31" s="38">
        <f>+P27</f>
        <v>0</v>
      </c>
      <c r="Q31" s="29"/>
      <c r="X31" s="27"/>
      <c r="Y31" s="27"/>
      <c r="Z31" s="27"/>
      <c r="AA31" s="27"/>
    </row>
    <row r="32" spans="6:27" ht="18.75">
      <c r="F32" s="30"/>
      <c r="G32" s="29" t="s">
        <v>73</v>
      </c>
      <c r="I32" s="30"/>
      <c r="J32" s="33">
        <v>2</v>
      </c>
      <c r="L32" s="30"/>
      <c r="M32" s="33">
        <f>M28</f>
        <v>0</v>
      </c>
      <c r="O32" s="30"/>
      <c r="P32" s="37">
        <f>+P28</f>
        <v>0</v>
      </c>
      <c r="Q32" s="29"/>
      <c r="S32" s="35" t="s">
        <v>74</v>
      </c>
      <c r="T32" s="40"/>
      <c r="U32" s="44"/>
      <c r="V32" s="41"/>
      <c r="X32" s="35" t="s">
        <v>11</v>
      </c>
      <c r="Y32" s="40"/>
      <c r="Z32" s="44"/>
      <c r="AA32" s="41"/>
    </row>
    <row r="33" spans="6:27" ht="18.75">
      <c r="F33" s="30" t="s">
        <v>67</v>
      </c>
      <c r="G33" s="31">
        <f>+G28-G27</f>
        <v>0</v>
      </c>
      <c r="I33" s="30" t="s">
        <v>69</v>
      </c>
      <c r="J33" s="33">
        <f>(+J27+J28)/2</f>
        <v>0</v>
      </c>
      <c r="L33" s="30" t="s">
        <v>71</v>
      </c>
      <c r="M33" s="33" t="e">
        <f>+M31/M32</f>
        <v>#DIV/0!</v>
      </c>
      <c r="O33" s="30" t="s">
        <v>72</v>
      </c>
      <c r="P33" s="37" t="e">
        <f>+P31/P32</f>
        <v>#DIV/0!</v>
      </c>
      <c r="Q33" s="29"/>
      <c r="S33" s="28"/>
      <c r="V33" s="29"/>
      <c r="X33" s="28"/>
      <c r="AA33" s="29"/>
    </row>
    <row r="34" spans="6:27" ht="18.75">
      <c r="F34" s="30"/>
      <c r="G34" s="29" t="e">
        <f>1+(3.3*LOG(G29))</f>
        <v>#NUM!</v>
      </c>
      <c r="I34" s="28"/>
      <c r="J34" s="29"/>
      <c r="L34" s="28"/>
      <c r="M34" s="29"/>
      <c r="O34" s="28"/>
      <c r="Q34" s="29"/>
      <c r="S34" s="30" t="s">
        <v>75</v>
      </c>
      <c r="T34" s="27" t="s">
        <v>76</v>
      </c>
      <c r="U34" s="43" t="s">
        <v>77</v>
      </c>
      <c r="V34" s="29"/>
      <c r="X34" s="30" t="s">
        <v>78</v>
      </c>
      <c r="Y34" s="27" t="s">
        <v>56</v>
      </c>
      <c r="Z34" s="27"/>
      <c r="AA34" s="29"/>
    </row>
    <row r="35" spans="6:27" ht="18.75">
      <c r="F35" s="32" t="s">
        <v>67</v>
      </c>
      <c r="G35" s="31" t="e">
        <f>ROUND(+G33/G34,0)</f>
        <v>#NUM!</v>
      </c>
      <c r="I35" s="32"/>
      <c r="J35" s="34"/>
      <c r="L35" s="32"/>
      <c r="M35" s="34"/>
      <c r="O35" s="32"/>
      <c r="P35" s="42"/>
      <c r="Q35" s="34"/>
      <c r="S35" s="32"/>
      <c r="T35" s="47"/>
      <c r="U35" s="43" t="s">
        <v>79</v>
      </c>
      <c r="V35" s="34"/>
      <c r="X35" s="30"/>
      <c r="Y35" s="27">
        <v>10</v>
      </c>
      <c r="Z35" s="27"/>
      <c r="AA35" s="29"/>
    </row>
    <row r="36" spans="24:27" ht="18.75">
      <c r="X36" s="30" t="s">
        <v>80</v>
      </c>
      <c r="Y36" s="27" t="s">
        <v>61</v>
      </c>
      <c r="Z36" s="27" t="s">
        <v>66</v>
      </c>
      <c r="AA36" s="45"/>
    </row>
    <row r="37" spans="19:27" ht="18.75">
      <c r="S37" s="35" t="s">
        <v>3</v>
      </c>
      <c r="T37" s="40"/>
      <c r="U37" s="44"/>
      <c r="V37" s="41"/>
      <c r="X37" s="32"/>
      <c r="Y37" s="43"/>
      <c r="Z37" s="43" t="s">
        <v>33</v>
      </c>
      <c r="AA37" s="46"/>
    </row>
    <row r="38" spans="19:22" ht="12.75">
      <c r="S38" s="28"/>
      <c r="V38" s="29"/>
    </row>
    <row r="39" spans="19:22" ht="18.75">
      <c r="S39" s="30" t="s">
        <v>81</v>
      </c>
      <c r="T39" s="43" t="s">
        <v>82</v>
      </c>
      <c r="U39" s="43" t="s">
        <v>83</v>
      </c>
      <c r="V39" s="29"/>
    </row>
    <row r="40" spans="19:22" ht="18.75">
      <c r="S40" s="32"/>
      <c r="T40" s="48" t="s">
        <v>59</v>
      </c>
      <c r="U40" s="43"/>
      <c r="V40" s="34"/>
    </row>
    <row r="42" spans="19:22" ht="15">
      <c r="S42" s="35" t="s">
        <v>9</v>
      </c>
      <c r="T42" s="40"/>
      <c r="U42" s="44"/>
      <c r="V42" s="41"/>
    </row>
    <row r="43" spans="19:22" ht="12.75">
      <c r="S43" s="28"/>
      <c r="V43" s="29"/>
    </row>
    <row r="44" spans="19:22" ht="18.75">
      <c r="S44" s="30" t="s">
        <v>81</v>
      </c>
      <c r="T44" s="43" t="s">
        <v>82</v>
      </c>
      <c r="U44" s="43" t="s">
        <v>84</v>
      </c>
      <c r="V44" s="29"/>
    </row>
    <row r="45" spans="19:22" ht="18.75">
      <c r="S45" s="32"/>
      <c r="T45" s="48" t="s">
        <v>59</v>
      </c>
      <c r="U45" s="43"/>
      <c r="V45" s="34"/>
    </row>
  </sheetData>
  <printOptions gridLines="1"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421875" style="0" bestFit="1" customWidth="1"/>
  </cols>
  <sheetData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421875" style="0" bestFit="1" customWidth="1"/>
  </cols>
  <sheetData/>
  <printOptions gridLines="1"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Denílson Pereira</cp:lastModifiedBy>
  <dcterms:modified xsi:type="dcterms:W3CDTF">2008-03-28T15:25:38Z</dcterms:modified>
  <cp:category/>
  <cp:version/>
  <cp:contentType/>
  <cp:contentStatus/>
</cp:coreProperties>
</file>